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centralenergyfund.sharepoint.com/sites/Procurement/Procurement Operational 20252026/Above 1 000 000 transactions/SANPC Project List/RFP - SANPC Refinery Compressors hire service RFQ for period 36 months/RFT Documents/"/>
    </mc:Choice>
  </mc:AlternateContent>
  <xr:revisionPtr revIDLastSave="0" documentId="8_{C98A8A84-F210-4232-8275-757C1F521C7C}" xr6:coauthVersionLast="47" xr6:coauthVersionMax="47" xr10:uidLastSave="{00000000-0000-0000-0000-000000000000}"/>
  <bookViews>
    <workbookView xWindow="28680" yWindow="-120" windowWidth="29040" windowHeight="15720" xr2:uid="{37ABDEB8-C08C-4DDB-98CF-1478B8E803AD}"/>
  </bookViews>
  <sheets>
    <sheet name="Cost Breakdow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11" i="1"/>
  <c r="G13" i="1"/>
  <c r="G9" i="1"/>
  <c r="H10" i="1"/>
  <c r="H12" i="1"/>
  <c r="H13" i="1"/>
  <c r="H14" i="1"/>
  <c r="H15" i="1"/>
  <c r="H16" i="1"/>
  <c r="H9" i="1"/>
  <c r="H24" i="1"/>
  <c r="H23" i="1"/>
  <c r="H22" i="1"/>
  <c r="H21" i="1"/>
  <c r="H25" i="1" s="1"/>
  <c r="H17" i="1" l="1"/>
  <c r="H28" i="1" s="1"/>
  <c r="H29" i="1" s="1"/>
  <c r="I29" i="1" s="1"/>
  <c r="J29" i="1" s="1"/>
  <c r="K29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<sst xmlns="http://schemas.openxmlformats.org/spreadsheetml/2006/main" count="59" uniqueCount="48">
  <si>
    <t xml:space="preserve">Item No </t>
  </si>
  <si>
    <t>Manpower</t>
  </si>
  <si>
    <t>QTY</t>
  </si>
  <si>
    <t xml:space="preserve">Unit </t>
  </si>
  <si>
    <t xml:space="preserve">Total Per line items </t>
  </si>
  <si>
    <t>1.2</t>
  </si>
  <si>
    <t xml:space="preserve">SUBTOTAL </t>
  </si>
  <si>
    <t xml:space="preserve">VAT </t>
  </si>
  <si>
    <t xml:space="preserve">TOTAL CONTRACT AMOUNT INCL VAT  </t>
  </si>
  <si>
    <t>1.3</t>
  </si>
  <si>
    <t>1.5</t>
  </si>
  <si>
    <t xml:space="preserve">NOTE: The calculation of this contract value is for internal </t>
  </si>
  <si>
    <t xml:space="preserve">contract mangement purposes only. This amount is not a </t>
  </si>
  <si>
    <t xml:space="preserve">guarantee of allocated work and is by no means to be </t>
  </si>
  <si>
    <t>considered an actual and definite value of the service.</t>
  </si>
  <si>
    <t>SANPC Refinery accepts no liability for the accuracy of the quantities and will not entertain any claims in this regard.</t>
  </si>
  <si>
    <t>1.1</t>
  </si>
  <si>
    <t xml:space="preserve">Commercial  Bid Breakdown Pricing and bill of quantities </t>
  </si>
  <si>
    <t>1.6</t>
  </si>
  <si>
    <t>2.1</t>
  </si>
  <si>
    <t>2.2</t>
  </si>
  <si>
    <t>1.4</t>
  </si>
  <si>
    <t>1.7</t>
  </si>
  <si>
    <t>1.8</t>
  </si>
  <si>
    <t>2.3</t>
  </si>
  <si>
    <t>2.4</t>
  </si>
  <si>
    <t>Compressors</t>
  </si>
  <si>
    <t>Rate/Hired Equipment</t>
  </si>
  <si>
    <t xml:space="preserve">Rate /Hired Equipment (24 Hours) </t>
  </si>
  <si>
    <t>Normal of days per Year</t>
  </si>
  <si>
    <t>D260 CFM</t>
  </si>
  <si>
    <t>D400 CFM</t>
  </si>
  <si>
    <t>D800 CFM</t>
  </si>
  <si>
    <t>LMT (Large Moisture Trap )  over 400 CFM to 1200CFM</t>
  </si>
  <si>
    <t>OIM( Oil injcted manifold -3/4 x6 puls 2 x 2 Outlet</t>
  </si>
  <si>
    <t>H952 CFM/25 Bar (Oil Injected Compressor -Diesel - H952 cfm/25 Bar High Pressure</t>
  </si>
  <si>
    <t>XH 2 Inch /LF (Hoses - 2 Inc Oroflex X 15 m Layflat Hose</t>
  </si>
  <si>
    <t>OFH 2 Inch (Oil free Hoses - 2Inch x 5m HhIGH Press Layflat Hose</t>
  </si>
  <si>
    <t>Total Cost - Compressor Hire Services -  Year One</t>
  </si>
  <si>
    <t>Total Cost - Compressor Hire Services  -  Year Two</t>
  </si>
  <si>
    <t>Total Cost - Compressor Hire Services  -  Year Three</t>
  </si>
  <si>
    <t>Truck ( 0 -16 km) per load</t>
  </si>
  <si>
    <t>Truck (17km and over ) per load per kilometer</t>
  </si>
  <si>
    <t>Bakkie ( 0 -16 km) per load</t>
  </si>
  <si>
    <t>Bakkie (17km and over ) per load per kilometer</t>
  </si>
  <si>
    <t>Per Load</t>
  </si>
  <si>
    <t xml:space="preserve">Total on Compressor Hire </t>
  </si>
  <si>
    <t>Mobilisation &amp; Demolisation of equipment   - Return Trip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</si>
</sst>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R&quot;#,##0.00;\-&quot;R&quot;#,##0.00"/>
    <numFmt numFmtId="43" formatCode="_-* #,##0.00_-;\-* #,##0.00_-;_-* &quot;-&quot;??_-;_-@_-"/>
    <numFmt numFmtId="164" formatCode="&quot;R&quot;#,##0.00"/>
    <numFmt numFmtId="165" formatCode="#,##0_ ;\-#,##0\ 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b/>
      <sz val="12"/>
      <color theme="0" tint="-4.9989318521683403E-2"/>
      <name val="Aptos Narrow"/>
      <family val="2"/>
      <scheme val="minor"/>
    </font>
    <font>
      <b/>
      <sz val="11"/>
      <color theme="0" tint="-4.9989318521683403E-2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MS Sans Serif"/>
    </font>
    <font>
      <sz val="11"/>
      <name val="MS Sans Serif"/>
      <family val="2"/>
    </font>
    <font>
      <sz val="11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b/>
      <sz val="11"/>
      <color rgb="FFFF000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2" fillId="0" borderId="3" xfId="0" applyFont="1" applyBorder="1"/>
    <xf numFmtId="0" fontId="0" fillId="0" borderId="5" xfId="0" applyBorder="1"/>
    <xf numFmtId="0" fontId="0" fillId="0" borderId="12" xfId="0" applyBorder="1"/>
    <xf numFmtId="164" fontId="0" fillId="3" borderId="8" xfId="0" applyNumberFormat="1" applyFill="1" applyBorder="1"/>
    <xf numFmtId="0" fontId="6" fillId="0" borderId="6" xfId="0" applyFont="1" applyBorder="1" applyAlignment="1">
      <alignment horizontal="center" vertical="center" textRotation="90"/>
    </xf>
    <xf numFmtId="0" fontId="10" fillId="5" borderId="4" xfId="2" applyFont="1" applyFill="1" applyBorder="1" applyAlignment="1">
      <alignment wrapText="1"/>
    </xf>
    <xf numFmtId="0" fontId="12" fillId="5" borderId="4" xfId="2" applyFont="1" applyFill="1" applyBorder="1" applyAlignment="1">
      <alignment wrapText="1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2" fillId="0" borderId="17" xfId="0" applyFont="1" applyBorder="1"/>
    <xf numFmtId="0" fontId="0" fillId="0" borderId="18" xfId="0" applyBorder="1"/>
    <xf numFmtId="0" fontId="2" fillId="0" borderId="20" xfId="0" applyFont="1" applyBorder="1"/>
    <xf numFmtId="0" fontId="0" fillId="0" borderId="13" xfId="0" applyBorder="1"/>
    <xf numFmtId="0" fontId="0" fillId="0" borderId="19" xfId="0" applyBorder="1"/>
    <xf numFmtId="0" fontId="2" fillId="0" borderId="16" xfId="0" applyFont="1" applyBorder="1" applyAlignment="1">
      <alignment horizontal="left" wrapText="1"/>
    </xf>
    <xf numFmtId="7" fontId="0" fillId="0" borderId="5" xfId="1" applyNumberFormat="1" applyFont="1" applyBorder="1"/>
    <xf numFmtId="164" fontId="2" fillId="3" borderId="8" xfId="0" applyNumberFormat="1" applyFont="1" applyFill="1" applyBorder="1"/>
    <xf numFmtId="164" fontId="2" fillId="0" borderId="8" xfId="0" applyNumberFormat="1" applyFont="1" applyBorder="1"/>
    <xf numFmtId="0" fontId="0" fillId="0" borderId="4" xfId="0" applyBorder="1" applyAlignment="1">
      <alignment horizontal="left"/>
    </xf>
    <xf numFmtId="0" fontId="0" fillId="0" borderId="5" xfId="0" applyBorder="1" applyAlignment="1">
      <alignment wrapText="1"/>
    </xf>
    <xf numFmtId="0" fontId="5" fillId="2" borderId="22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/>
    </xf>
    <xf numFmtId="0" fontId="0" fillId="0" borderId="21" xfId="0" applyBorder="1"/>
    <xf numFmtId="0" fontId="0" fillId="0" borderId="23" xfId="0" applyBorder="1" applyAlignment="1">
      <alignment horizontal="left"/>
    </xf>
    <xf numFmtId="0" fontId="6" fillId="0" borderId="25" xfId="0" applyFont="1" applyBorder="1" applyAlignment="1">
      <alignment horizontal="center" vertical="center" textRotation="90"/>
    </xf>
    <xf numFmtId="0" fontId="0" fillId="0" borderId="25" xfId="0" applyBorder="1"/>
    <xf numFmtId="0" fontId="10" fillId="5" borderId="5" xfId="2" applyFont="1" applyFill="1" applyBorder="1" applyAlignment="1">
      <alignment wrapText="1"/>
    </xf>
    <xf numFmtId="0" fontId="0" fillId="0" borderId="17" xfId="0" applyBorder="1"/>
    <xf numFmtId="7" fontId="0" fillId="0" borderId="17" xfId="1" applyNumberFormat="1" applyFont="1" applyBorder="1"/>
    <xf numFmtId="0" fontId="12" fillId="5" borderId="5" xfId="2" applyFont="1" applyFill="1" applyBorder="1" applyAlignment="1">
      <alignment wrapText="1"/>
    </xf>
    <xf numFmtId="165" fontId="0" fillId="0" borderId="5" xfId="1" applyNumberFormat="1" applyFont="1" applyBorder="1"/>
    <xf numFmtId="165" fontId="0" fillId="0" borderId="17" xfId="1" applyNumberFormat="1" applyFont="1" applyBorder="1"/>
    <xf numFmtId="0" fontId="10" fillId="5" borderId="26" xfId="2" applyFont="1" applyFill="1" applyBorder="1" applyAlignment="1">
      <alignment wrapText="1"/>
    </xf>
    <xf numFmtId="0" fontId="0" fillId="0" borderId="17" xfId="0" applyBorder="1" applyAlignment="1">
      <alignment wrapText="1"/>
    </xf>
    <xf numFmtId="0" fontId="12" fillId="5" borderId="26" xfId="2" applyFont="1" applyFill="1" applyBorder="1" applyAlignment="1">
      <alignment wrapText="1"/>
    </xf>
    <xf numFmtId="0" fontId="6" fillId="0" borderId="5" xfId="0" applyFont="1" applyBorder="1" applyAlignment="1">
      <alignment horizontal="center" vertical="center" textRotation="90"/>
    </xf>
    <xf numFmtId="164" fontId="6" fillId="0" borderId="5" xfId="0" applyNumberFormat="1" applyFont="1" applyBorder="1" applyAlignment="1">
      <alignment horizontal="center" vertical="center" textRotation="90"/>
    </xf>
    <xf numFmtId="164" fontId="6" fillId="0" borderId="5" xfId="0" applyNumberFormat="1" applyFont="1" applyBorder="1" applyAlignment="1">
      <alignment horizontal="center" vertical="center"/>
    </xf>
    <xf numFmtId="0" fontId="0" fillId="0" borderId="21" xfId="0" applyBorder="1"/>
    <xf numFmtId="0" fontId="13" fillId="0" borderId="0" xfId="0" applyFont="1" applyAlignment="1">
      <alignment wrapText="1"/>
    </xf>
    <xf numFmtId="0" fontId="6" fillId="0" borderId="21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4">
    <cellStyle name="Comma" xfId="1" builtinId="3"/>
    <cellStyle name="Normal" xfId="0" builtinId="0"/>
    <cellStyle name="Normal 2" xfId="3" xr:uid="{299E5782-438F-4922-995B-C0D83C2752B3}"/>
    <cellStyle name="Normal 3" xfId="2" xr:uid="{EE19405B-A4E4-475C-995C-B6534A9231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A4F96-70EF-4F1D-AC71-4F0FBE459334}">
  <sheetPr>
    <pageSetUpPr fitToPage="1"/>
  </sheetPr>
  <dimension ref="B1:K46"/>
  <sheetViews>
    <sheetView tabSelected="1" topLeftCell="A6" workbookViewId="0">
      <selection activeCell="E30" sqref="E30"/>
    </sheetView>
  </sheetViews>
  <sheetFormatPr defaultColWidth="8.81640625" defaultRowHeight="14.5" x14ac:dyDescent="0.35"/>
  <cols>
    <col min="2" max="2" width="5.453125" customWidth="1"/>
    <col min="3" max="3" width="53" customWidth="1"/>
    <col min="4" max="4" width="4.453125" bestFit="1" customWidth="1"/>
    <col min="5" max="5" width="14.26953125" customWidth="1"/>
    <col min="6" max="7" width="10.7265625" customWidth="1"/>
    <col min="8" max="8" width="15.54296875" customWidth="1"/>
    <col min="9" max="9" width="14.7265625" customWidth="1"/>
    <col min="10" max="10" width="15.7265625" customWidth="1"/>
    <col min="11" max="11" width="14" customWidth="1"/>
  </cols>
  <sheetData>
    <row r="1" spans="2:11" x14ac:dyDescent="0.35">
      <c r="B1" s="1"/>
    </row>
    <row r="2" spans="2:11" ht="16" x14ac:dyDescent="0.4">
      <c r="B2" s="2" t="s">
        <v>17</v>
      </c>
    </row>
    <row r="3" spans="2:11" ht="15" thickBot="1" x14ac:dyDescent="0.4"/>
    <row r="4" spans="2:11" ht="15" thickBot="1" x14ac:dyDescent="0.4">
      <c r="B4" s="13"/>
      <c r="C4" s="14"/>
      <c r="D4" s="14"/>
      <c r="E4" s="14"/>
      <c r="F4" s="14"/>
      <c r="G4" s="14"/>
      <c r="H4" s="14"/>
      <c r="I4" s="14"/>
      <c r="J4" s="14"/>
      <c r="K4" s="15"/>
    </row>
    <row r="5" spans="2:11" ht="64.5" thickBot="1" x14ac:dyDescent="0.45">
      <c r="B5" s="3" t="s">
        <v>0</v>
      </c>
      <c r="C5" s="4" t="s">
        <v>1</v>
      </c>
      <c r="D5" s="4" t="s">
        <v>2</v>
      </c>
      <c r="E5" s="4" t="s">
        <v>3</v>
      </c>
      <c r="F5" s="5" t="s">
        <v>28</v>
      </c>
      <c r="G5" s="5" t="s">
        <v>29</v>
      </c>
      <c r="H5" s="5" t="s">
        <v>4</v>
      </c>
      <c r="I5" s="29" t="s">
        <v>38</v>
      </c>
      <c r="J5" s="29" t="s">
        <v>39</v>
      </c>
      <c r="K5" s="29" t="s">
        <v>40</v>
      </c>
    </row>
    <row r="6" spans="2:11" ht="15" thickBot="1" x14ac:dyDescent="0.4">
      <c r="B6" s="21"/>
      <c r="C6" s="22"/>
      <c r="D6" s="20"/>
      <c r="E6" s="6"/>
      <c r="F6" s="6"/>
      <c r="G6" s="6"/>
      <c r="H6" s="8"/>
      <c r="I6" s="49"/>
      <c r="J6" s="47"/>
      <c r="K6" s="47"/>
    </row>
    <row r="7" spans="2:11" x14ac:dyDescent="0.35">
      <c r="B7" s="23">
        <v>1</v>
      </c>
      <c r="C7" s="12" t="s">
        <v>26</v>
      </c>
      <c r="D7" s="18"/>
      <c r="E7" s="18"/>
      <c r="F7" s="18"/>
      <c r="G7" s="18"/>
      <c r="H7" s="19"/>
      <c r="I7" s="49"/>
      <c r="J7" s="47"/>
      <c r="K7" s="47"/>
    </row>
    <row r="8" spans="2:11" x14ac:dyDescent="0.35">
      <c r="B8" s="27"/>
      <c r="C8" s="11"/>
      <c r="D8" s="7"/>
      <c r="E8" s="28"/>
      <c r="F8" s="24"/>
      <c r="G8" s="39"/>
      <c r="H8" s="9"/>
      <c r="I8" s="49"/>
      <c r="J8" s="47"/>
      <c r="K8" s="47"/>
    </row>
    <row r="9" spans="2:11" ht="29" x14ac:dyDescent="0.35">
      <c r="B9" s="27" t="s">
        <v>16</v>
      </c>
      <c r="C9" s="11" t="s">
        <v>30</v>
      </c>
      <c r="D9" s="7">
        <v>5</v>
      </c>
      <c r="E9" s="28" t="s">
        <v>27</v>
      </c>
      <c r="F9" s="24"/>
      <c r="G9" s="39">
        <f>20*12</f>
        <v>240</v>
      </c>
      <c r="H9" s="9">
        <f>(+F9*G9*D9)</f>
        <v>0</v>
      </c>
      <c r="I9" s="49"/>
      <c r="J9" s="47"/>
      <c r="K9" s="47"/>
    </row>
    <row r="10" spans="2:11" ht="29" x14ac:dyDescent="0.35">
      <c r="B10" s="27" t="s">
        <v>5</v>
      </c>
      <c r="C10" s="11" t="s">
        <v>31</v>
      </c>
      <c r="D10" s="7">
        <v>2</v>
      </c>
      <c r="E10" s="28" t="s">
        <v>27</v>
      </c>
      <c r="F10" s="24"/>
      <c r="G10" s="39">
        <v>200</v>
      </c>
      <c r="H10" s="9">
        <f t="shared" ref="H10:H16" si="0">(+F10*G10*D10)</f>
        <v>0</v>
      </c>
      <c r="I10" s="49"/>
      <c r="J10" s="47"/>
      <c r="K10" s="47"/>
    </row>
    <row r="11" spans="2:11" ht="29" x14ac:dyDescent="0.35">
      <c r="B11" s="27" t="s">
        <v>9</v>
      </c>
      <c r="C11" s="11" t="s">
        <v>32</v>
      </c>
      <c r="D11" s="7">
        <v>3</v>
      </c>
      <c r="E11" s="28" t="s">
        <v>27</v>
      </c>
      <c r="F11" s="24"/>
      <c r="G11" s="39">
        <v>50</v>
      </c>
      <c r="H11" s="9">
        <f t="shared" si="0"/>
        <v>0</v>
      </c>
      <c r="I11" s="49"/>
      <c r="J11" s="47"/>
      <c r="K11" s="47"/>
    </row>
    <row r="12" spans="2:11" ht="29" x14ac:dyDescent="0.35">
      <c r="B12" s="27" t="s">
        <v>21</v>
      </c>
      <c r="C12" s="11" t="s">
        <v>33</v>
      </c>
      <c r="D12" s="7">
        <v>3</v>
      </c>
      <c r="E12" s="28" t="s">
        <v>27</v>
      </c>
      <c r="F12" s="24"/>
      <c r="G12" s="39">
        <v>200</v>
      </c>
      <c r="H12" s="9">
        <f t="shared" si="0"/>
        <v>0</v>
      </c>
      <c r="I12" s="49"/>
      <c r="J12" s="47"/>
      <c r="K12" s="47"/>
    </row>
    <row r="13" spans="2:11" ht="29" x14ac:dyDescent="0.35">
      <c r="B13" s="27" t="s">
        <v>10</v>
      </c>
      <c r="C13" s="41" t="s">
        <v>34</v>
      </c>
      <c r="D13" s="36">
        <v>1</v>
      </c>
      <c r="E13" s="28" t="s">
        <v>27</v>
      </c>
      <c r="F13" s="37"/>
      <c r="G13" s="39">
        <f t="shared" ref="G13" si="1">20*12</f>
        <v>240</v>
      </c>
      <c r="H13" s="9">
        <f t="shared" si="0"/>
        <v>0</v>
      </c>
      <c r="I13" s="33"/>
      <c r="J13" s="34"/>
      <c r="K13" s="31"/>
    </row>
    <row r="14" spans="2:11" ht="29" x14ac:dyDescent="0.35">
      <c r="B14" s="27" t="s">
        <v>18</v>
      </c>
      <c r="C14" s="41" t="s">
        <v>35</v>
      </c>
      <c r="D14" s="36">
        <v>1</v>
      </c>
      <c r="E14" s="28" t="s">
        <v>27</v>
      </c>
      <c r="F14" s="37"/>
      <c r="G14" s="39">
        <v>100</v>
      </c>
      <c r="H14" s="9">
        <f t="shared" si="0"/>
        <v>0</v>
      </c>
      <c r="I14" s="33"/>
      <c r="J14" s="34"/>
      <c r="K14" s="31"/>
    </row>
    <row r="15" spans="2:11" ht="29" x14ac:dyDescent="0.35">
      <c r="B15" s="27" t="s">
        <v>22</v>
      </c>
      <c r="C15" s="41" t="s">
        <v>36</v>
      </c>
      <c r="D15" s="36">
        <v>1</v>
      </c>
      <c r="E15" s="28" t="s">
        <v>27</v>
      </c>
      <c r="F15" s="37"/>
      <c r="G15" s="39">
        <v>100</v>
      </c>
      <c r="H15" s="9">
        <f t="shared" si="0"/>
        <v>0</v>
      </c>
      <c r="I15" s="33"/>
      <c r="J15" s="34"/>
      <c r="K15" s="31"/>
    </row>
    <row r="16" spans="2:11" ht="29" x14ac:dyDescent="0.35">
      <c r="B16" s="27" t="s">
        <v>23</v>
      </c>
      <c r="C16" s="41" t="s">
        <v>37</v>
      </c>
      <c r="D16" s="36">
        <v>6</v>
      </c>
      <c r="E16" s="28" t="s">
        <v>27</v>
      </c>
      <c r="F16" s="37"/>
      <c r="G16" s="39">
        <v>100</v>
      </c>
      <c r="H16" s="9">
        <f t="shared" si="0"/>
        <v>0</v>
      </c>
      <c r="I16" s="33"/>
      <c r="J16" s="34"/>
      <c r="K16" s="31"/>
    </row>
    <row r="17" spans="2:11" x14ac:dyDescent="0.35">
      <c r="B17" s="32"/>
      <c r="C17" s="43" t="s">
        <v>46</v>
      </c>
      <c r="D17" s="36"/>
      <c r="E17" s="42"/>
      <c r="F17" s="37"/>
      <c r="G17" s="40"/>
      <c r="H17" s="25">
        <f>SUM(H9:H16)</f>
        <v>0</v>
      </c>
      <c r="I17" s="33"/>
      <c r="J17" s="34"/>
      <c r="K17" s="31"/>
    </row>
    <row r="18" spans="2:11" x14ac:dyDescent="0.35">
      <c r="B18" s="32"/>
      <c r="C18" s="41"/>
      <c r="D18" s="36"/>
      <c r="E18" s="42"/>
      <c r="F18" s="37"/>
      <c r="G18" s="40"/>
      <c r="H18" s="9"/>
      <c r="I18" s="33"/>
      <c r="J18" s="34"/>
      <c r="K18" s="31"/>
    </row>
    <row r="19" spans="2:11" x14ac:dyDescent="0.35">
      <c r="B19" s="32"/>
      <c r="C19" s="35"/>
      <c r="D19" s="36"/>
      <c r="E19" s="36"/>
      <c r="F19" s="37"/>
      <c r="G19" s="40"/>
      <c r="H19" s="25"/>
      <c r="I19" s="33"/>
      <c r="J19" s="34"/>
      <c r="K19" s="31"/>
    </row>
    <row r="20" spans="2:11" ht="28.5" x14ac:dyDescent="0.35">
      <c r="B20" s="30">
        <v>2</v>
      </c>
      <c r="C20" s="38" t="s">
        <v>47</v>
      </c>
      <c r="D20" s="36"/>
      <c r="E20" s="36"/>
      <c r="F20" s="37"/>
      <c r="G20" s="40"/>
      <c r="H20" s="9"/>
      <c r="I20" s="33"/>
      <c r="J20" s="34"/>
      <c r="K20" s="31"/>
    </row>
    <row r="21" spans="2:11" x14ac:dyDescent="0.35">
      <c r="B21" s="32" t="s">
        <v>19</v>
      </c>
      <c r="C21" s="11" t="s">
        <v>41</v>
      </c>
      <c r="D21" s="36">
        <v>1</v>
      </c>
      <c r="E21" s="36" t="s">
        <v>45</v>
      </c>
      <c r="F21" s="37"/>
      <c r="G21" s="40">
        <v>200</v>
      </c>
      <c r="H21" s="9">
        <f t="shared" ref="H21:H24" si="2">+G21*F21</f>
        <v>0</v>
      </c>
      <c r="I21" s="33"/>
      <c r="J21" s="34"/>
      <c r="K21" s="31"/>
    </row>
    <row r="22" spans="2:11" x14ac:dyDescent="0.35">
      <c r="B22" s="32" t="s">
        <v>20</v>
      </c>
      <c r="C22" s="11" t="s">
        <v>42</v>
      </c>
      <c r="D22" s="36">
        <v>1</v>
      </c>
      <c r="E22" s="36" t="s">
        <v>45</v>
      </c>
      <c r="F22" s="37"/>
      <c r="G22" s="40">
        <v>500</v>
      </c>
      <c r="H22" s="9">
        <f t="shared" si="2"/>
        <v>0</v>
      </c>
      <c r="I22" s="33"/>
      <c r="J22" s="34"/>
      <c r="K22" s="31"/>
    </row>
    <row r="23" spans="2:11" x14ac:dyDescent="0.35">
      <c r="B23" s="32" t="s">
        <v>24</v>
      </c>
      <c r="C23" s="11" t="s">
        <v>43</v>
      </c>
      <c r="D23" s="36">
        <v>1</v>
      </c>
      <c r="E23" s="36" t="s">
        <v>45</v>
      </c>
      <c r="F23" s="37"/>
      <c r="G23" s="40">
        <v>200</v>
      </c>
      <c r="H23" s="9">
        <f t="shared" si="2"/>
        <v>0</v>
      </c>
      <c r="I23" s="33"/>
      <c r="J23" s="34"/>
      <c r="K23" s="31"/>
    </row>
    <row r="24" spans="2:11" x14ac:dyDescent="0.35">
      <c r="B24" s="32" t="s">
        <v>25</v>
      </c>
      <c r="C24" s="11" t="s">
        <v>44</v>
      </c>
      <c r="D24" s="36">
        <v>1</v>
      </c>
      <c r="E24" s="36" t="s">
        <v>45</v>
      </c>
      <c r="F24" s="37"/>
      <c r="G24" s="40">
        <v>500</v>
      </c>
      <c r="H24" s="9">
        <f t="shared" si="2"/>
        <v>0</v>
      </c>
      <c r="I24" s="33"/>
      <c r="J24" s="34"/>
      <c r="K24" s="31"/>
    </row>
    <row r="25" spans="2:11" ht="28.5" x14ac:dyDescent="0.35">
      <c r="B25" s="32"/>
      <c r="C25" s="38" t="s">
        <v>47</v>
      </c>
      <c r="D25" s="36"/>
      <c r="E25" s="36"/>
      <c r="F25" s="37"/>
      <c r="G25" s="40"/>
      <c r="H25" s="25">
        <f>SUM(H21:H24)</f>
        <v>0</v>
      </c>
      <c r="I25" s="33"/>
      <c r="J25" s="34"/>
      <c r="K25" s="31"/>
    </row>
    <row r="26" spans="2:11" x14ac:dyDescent="0.35">
      <c r="B26" s="32"/>
      <c r="C26" s="35"/>
      <c r="D26" s="36"/>
      <c r="E26" s="36"/>
      <c r="F26" s="37"/>
      <c r="G26" s="40"/>
      <c r="H26" s="25"/>
      <c r="I26" s="44"/>
      <c r="J26" s="7"/>
      <c r="K26" s="7"/>
    </row>
    <row r="27" spans="2:11" ht="17.649999999999999" customHeight="1" x14ac:dyDescent="0.35">
      <c r="B27" s="50" t="s">
        <v>6</v>
      </c>
      <c r="C27" s="51"/>
      <c r="D27" s="51"/>
      <c r="E27" s="51"/>
      <c r="F27" s="51"/>
      <c r="G27" s="51"/>
      <c r="H27" s="25">
        <f>H25+H17</f>
        <v>0</v>
      </c>
      <c r="I27" s="45"/>
      <c r="J27" s="44"/>
      <c r="K27" s="10"/>
    </row>
    <row r="28" spans="2:11" ht="17.649999999999999" customHeight="1" x14ac:dyDescent="0.35">
      <c r="B28" s="52" t="s">
        <v>7</v>
      </c>
      <c r="C28" s="53"/>
      <c r="D28" s="53"/>
      <c r="E28" s="53"/>
      <c r="F28" s="53"/>
      <c r="G28" s="53"/>
      <c r="H28" s="9">
        <f>+H27*0.15</f>
        <v>0</v>
      </c>
      <c r="I28" s="44"/>
      <c r="J28" s="44"/>
      <c r="K28" s="10"/>
    </row>
    <row r="29" spans="2:11" ht="16.5" thickBot="1" x14ac:dyDescent="0.4">
      <c r="B29" s="54" t="s">
        <v>8</v>
      </c>
      <c r="C29" s="55"/>
      <c r="D29" s="55"/>
      <c r="E29" s="55"/>
      <c r="F29" s="55"/>
      <c r="G29" s="55"/>
      <c r="H29" s="26">
        <f>+H27+H28</f>
        <v>0</v>
      </c>
      <c r="I29" s="46">
        <f>H29</f>
        <v>0</v>
      </c>
      <c r="J29" s="46">
        <f>I29*1.06</f>
        <v>0</v>
      </c>
      <c r="K29" s="46">
        <f>J29*1.06</f>
        <v>0</v>
      </c>
    </row>
    <row r="32" spans="2:11" x14ac:dyDescent="0.35">
      <c r="C32" s="16" t="s">
        <v>11</v>
      </c>
      <c r="D32" s="16"/>
      <c r="E32" s="17"/>
      <c r="F32" s="17"/>
      <c r="G32" s="17"/>
    </row>
    <row r="33" spans="3:7" x14ac:dyDescent="0.35">
      <c r="C33" s="16" t="s">
        <v>12</v>
      </c>
      <c r="D33" s="16"/>
      <c r="E33" s="17"/>
      <c r="F33" s="17"/>
      <c r="G33" s="17"/>
    </row>
    <row r="34" spans="3:7" x14ac:dyDescent="0.35">
      <c r="C34" s="16" t="s">
        <v>13</v>
      </c>
      <c r="D34" s="16"/>
      <c r="E34" s="17"/>
      <c r="F34" s="17"/>
      <c r="G34" s="17"/>
    </row>
    <row r="35" spans="3:7" x14ac:dyDescent="0.35">
      <c r="C35" s="16" t="s">
        <v>14</v>
      </c>
      <c r="D35" s="16"/>
      <c r="E35" s="17"/>
      <c r="F35" s="17"/>
      <c r="G35" s="17"/>
    </row>
    <row r="36" spans="3:7" x14ac:dyDescent="0.35">
      <c r="C36" s="48" t="s">
        <v>15</v>
      </c>
      <c r="D36" s="48"/>
      <c r="E36" s="48"/>
      <c r="F36" s="48"/>
      <c r="G36" s="48"/>
    </row>
    <row r="46" spans="3:7" x14ac:dyDescent="0.35">
      <c r="C46" t="e" vm="1">
        <v>#VALUE!</v>
      </c>
    </row>
  </sheetData>
  <mergeCells count="7">
    <mergeCell ref="J6:J12"/>
    <mergeCell ref="K6:K12"/>
    <mergeCell ref="C36:G36"/>
    <mergeCell ref="I6:I12"/>
    <mergeCell ref="B27:G27"/>
    <mergeCell ref="B28:G28"/>
    <mergeCell ref="B29:G29"/>
  </mergeCells>
  <phoneticPr fontId="7" type="noConversion"/>
  <pageMargins left="0.7" right="0.7" top="0.75" bottom="0.75" header="0.3" footer="0.3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9A753B8512C4CA25CFC10DFCEA779" ma:contentTypeVersion="10" ma:contentTypeDescription="Create a new document." ma:contentTypeScope="" ma:versionID="f45609def311870c266b9d1cb57d791a">
  <xsd:schema xmlns:xsd="http://www.w3.org/2001/XMLSchema" xmlns:xs="http://www.w3.org/2001/XMLSchema" xmlns:p="http://schemas.microsoft.com/office/2006/metadata/properties" xmlns:ns2="34414971-0ea1-49df-bd58-a3e1b1ee8a86" xmlns:ns3="7e71308a-8503-4254-8eb4-3c0ab724e590" targetNamespace="http://schemas.microsoft.com/office/2006/metadata/properties" ma:root="true" ma:fieldsID="5f0e980ff81cfc0591d89ea0b664f7c1" ns2:_="" ns3:_="">
    <xsd:import namespace="34414971-0ea1-49df-bd58-a3e1b1ee8a86"/>
    <xsd:import namespace="7e71308a-8503-4254-8eb4-3c0ab724e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4971-0ea1-49df-bd58-a3e1b1ee8a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7baf10e-4f3c-4caa-9356-6c01b787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1308a-8503-4254-8eb4-3c0ab724e5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7844ff4-25b0-4259-8ab1-106c2c6df9fc}" ma:internalName="TaxCatchAll" ma:showField="CatchAllData" ma:web="7e71308a-8503-4254-8eb4-3c0ab724e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71308a-8503-4254-8eb4-3c0ab724e590" xsi:nil="true"/>
    <lcf76f155ced4ddcb4097134ff3c332f xmlns="34414971-0ea1-49df-bd58-a3e1b1ee8a8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37E59E-1B73-4FC0-B4E1-9CF5B93B8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14971-0ea1-49df-bd58-a3e1b1ee8a86"/>
    <ds:schemaRef ds:uri="7e71308a-8503-4254-8eb4-3c0ab724e5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A025C5-FB5F-4B22-9235-7095D2F736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4A27BA-F9C3-435C-972E-85235E5D1DC2}">
  <ds:schemaRefs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25b6788d-1580-4eb2-a1bc-31aa1692867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63f8e86a-351d-4b5f-9b41-bce6db21442c"/>
    <ds:schemaRef ds:uri="http://purl.org/dc/elements/1.1/"/>
    <ds:schemaRef ds:uri="7e71308a-8503-4254-8eb4-3c0ab724e590"/>
    <ds:schemaRef ds:uri="34414971-0ea1-49df-bd58-a3e1b1ee8a8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Modiba</dc:creator>
  <cp:lastModifiedBy>Tisetso Radebe</cp:lastModifiedBy>
  <cp:lastPrinted>2025-02-26T09:21:55Z</cp:lastPrinted>
  <dcterms:created xsi:type="dcterms:W3CDTF">2024-12-11T14:58:06Z</dcterms:created>
  <dcterms:modified xsi:type="dcterms:W3CDTF">2025-10-21T09:17:40Z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0x010100EC79A753B8512C4CA25CFC10DFCEA779</vt:lpwstr>
  </property>
  <property fmtid="{D5CDD505-2E9C-101B-9397-08002B2CF9AE}" pid="3" name="MediaServiceImageTags">
    <vt:lpwstr/>
  </property>
</Properties>
</file>